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redračun" sheetId="1" r:id="rId1"/>
  </sheets>
  <definedNames>
    <definedName name="_xlnm.Print_Area" localSheetId="0">'predračun'!$A$1:$F$180</definedName>
    <definedName name="_xlnm.Print_Titles" localSheetId="0">'predračun'!$12:$12</definedName>
  </definedNames>
  <calcPr fullCalcOnLoad="1"/>
</workbook>
</file>

<file path=xl/sharedStrings.xml><?xml version="1.0" encoding="utf-8"?>
<sst xmlns="http://schemas.openxmlformats.org/spreadsheetml/2006/main" count="105" uniqueCount="50">
  <si>
    <t>Ponudnik:</t>
  </si>
  <si>
    <t>št. ponudbe:</t>
  </si>
  <si>
    <t>datum:</t>
  </si>
  <si>
    <t>………………………………………</t>
  </si>
  <si>
    <t>SKUPAJ:</t>
  </si>
  <si>
    <t>DDV:</t>
  </si>
  <si>
    <t>SKUPAJ Z DDV:</t>
  </si>
  <si>
    <t>EUR (zaokrožiti na cela števila)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</si>
  <si>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dodatno:</t>
    </r>
  </si>
  <si>
    <t>1 ura je   eur  =      (vnesi v spodnjo celico)</t>
  </si>
  <si>
    <t>N°</t>
  </si>
  <si>
    <t>…………………………………</t>
  </si>
  <si>
    <t>VRSTA POSLA</t>
  </si>
  <si>
    <t>delež%</t>
  </si>
  <si>
    <t>Priloga  I</t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</si>
  <si>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idejne rešitve prestavitve, zaščite ali novogradnje komunalnih naprav, CR</t>
    </r>
  </si>
  <si>
    <t>Ocena obremenitve s hrupom s predlogom protihrupnih ukrepov</t>
  </si>
  <si>
    <t>Koordinacija- pregled delovne kopije, usklajevanja…..UR:</t>
  </si>
  <si>
    <t>Vrednotenje variant s funkcionalnega vidika</t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</si>
  <si>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idejne rešitve vseh podpornih oz. opornih konstrukcij</t>
    </r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</si>
  <si>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idejne rešitve aktivne protihrupne zaščite</t>
    </r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</si>
  <si>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prilagoditev vsebine za potrebe ŠV/PIZ </t>
    </r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</si>
  <si>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idejne zasnove vseh prepustov in vseh ostalih premostitvenih objektov, ki niso posebej specificirani</t>
    </r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</si>
  <si>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ocena investicijskih stroškov+celovita investicija</t>
    </r>
  </si>
  <si>
    <t>Gospodarski subjekt:</t>
  </si>
  <si>
    <t>……………………………………………………………</t>
  </si>
  <si>
    <t>Pooblaščeni inženir:</t>
  </si>
  <si>
    <t>…………………………………..IZS št.: ……………….</t>
  </si>
  <si>
    <t>izobrazba gradbene smeri, pooblaščeni inženir za zahtevne objekte</t>
  </si>
  <si>
    <t xml:space="preserve">Zaposlen za nedoločen čas pri ponudniku ali sodelujočem gosp. subjektu DA/NE: </t>
  </si>
  <si>
    <t xml:space="preserve">izobrazba ustrezne tehnične smeri (gradbeništvo - hidrotehnika, vodarstvo in kom. inž.), </t>
  </si>
  <si>
    <t>izobrazba prometne ali gradbene smeri</t>
  </si>
  <si>
    <t>izobrazba ekonomske smeri</t>
  </si>
  <si>
    <t>Izdelovalec</t>
  </si>
  <si>
    <t>……………………………………... ……………….</t>
  </si>
  <si>
    <r>
      <t xml:space="preserve">zap.št.pooblastila </t>
    </r>
    <r>
      <rPr>
        <sz val="8"/>
        <rFont val="Arial"/>
        <family val="2"/>
      </rPr>
      <t>iz seznama MOP ARSO-za ocenjevanje hrupa z modelnim izračunom:</t>
    </r>
  </si>
  <si>
    <t>Izdelovalec:</t>
  </si>
  <si>
    <t>…………………………………..</t>
  </si>
  <si>
    <t>Načrt gradbenih konstrukcij - ceste v 4 variantah (v skladu s PN splošni del, tehnično poročilo, risbe; zajeti vse kar ni posebej specificirano)</t>
  </si>
  <si>
    <t>Varovanje okolja in rešitve za preprečitev negativnih vplivov na okolje</t>
  </si>
  <si>
    <t>Analiza tveganja za onesnaženje podzemne vode</t>
  </si>
  <si>
    <t>Prometna študija</t>
  </si>
  <si>
    <t>Predlog trajnih in začasnih odlagališč</t>
  </si>
  <si>
    <t xml:space="preserve">Hidrološko-hidravlična študija </t>
  </si>
  <si>
    <t>Prometno vrednotenje (vključno s scenarijem 0 - sedanje cestno omrežje)</t>
  </si>
  <si>
    <t>Ekonomsko vrednotenje</t>
  </si>
  <si>
    <t xml:space="preserve">Popis del z navedbo odgovornih oseb - Predračun 
</t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</si>
  <si>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idejne rešitve predorov </t>
    </r>
  </si>
  <si>
    <r>
      <t>Þ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idejne rešitve objektov (most, viadukt, nadvoz, podvoz,…)</t>
    </r>
  </si>
  <si>
    <t xml:space="preserve">za izdelavo strokovnih podlag za izdelavo ŠV/PIZ za območje ureditve navezave Zasavja na avtocesto A1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</si>
</sst>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€-1]"/>
    <numFmt numFmtId="177" formatCode="&quot;Yes&quot;;&quot;Yes&quot;;&quot;No&quot;"/>
    <numFmt numFmtId="178" formatCode="[$€-2]\ #,##0.00_);[Red]\([$€-2]\ #,##0.00\)"/>
    <numFmt numFmtId="179" formatCode="[$-424]d\.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9" tint="0.7999799847602844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0" fillId="33" borderId="11" xfId="0" applyFont="1" applyFill="1" applyBorder="1" applyAlignment="1">
      <alignment horizontal="justify" vertical="top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11" xfId="0" applyFont="1" applyBorder="1" applyAlignment="1">
      <alignment horizontal="justify" vertical="top"/>
    </xf>
    <xf numFmtId="3" fontId="6" fillId="0" borderId="11" xfId="0" applyNumberFormat="1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Alignment="1">
      <alignment horizontal="center" vertical="center"/>
    </xf>
    <xf numFmtId="4" fontId="0" fillId="35" borderId="17" xfId="0" applyNumberFormat="1" applyFill="1" applyBorder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2" fontId="2" fillId="34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35" borderId="17" xfId="0" applyNumberFormat="1" applyFont="1" applyFill="1" applyBorder="1" applyAlignment="1">
      <alignment/>
    </xf>
    <xf numFmtId="14" fontId="0" fillId="35" borderId="17" xfId="0" applyNumberFormat="1" applyFill="1" applyBorder="1" applyAlignment="1">
      <alignment horizontal="left"/>
    </xf>
    <xf numFmtId="4" fontId="0" fillId="36" borderId="14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46" fillId="0" borderId="13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3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47">
      <selection activeCell="N167" sqref="N167"/>
    </sheetView>
  </sheetViews>
  <sheetFormatPr defaultColWidth="9.140625" defaultRowHeight="12.75"/>
  <cols>
    <col min="1" max="1" width="11.57421875" style="0" customWidth="1"/>
    <col min="2" max="2" width="3.00390625" style="21" bestFit="1" customWidth="1"/>
    <col min="3" max="3" width="2.28125" style="22" customWidth="1"/>
    <col min="4" max="4" width="58.00390625" style="0" customWidth="1"/>
    <col min="5" max="5" width="29.421875" style="30" customWidth="1"/>
    <col min="6" max="6" width="9.140625" style="43" customWidth="1"/>
    <col min="8" max="8" width="32.8515625" style="0" hidden="1" customWidth="1"/>
    <col min="9" max="9" width="31.140625" style="0" hidden="1" customWidth="1"/>
    <col min="10" max="10" width="10.140625" style="54" bestFit="1" customWidth="1"/>
  </cols>
  <sheetData>
    <row r="1" spans="2:5" ht="12.75">
      <c r="B1" t="s">
        <v>14</v>
      </c>
      <c r="E1" s="49"/>
    </row>
    <row r="2" spans="2:5" ht="12.75">
      <c r="B2"/>
      <c r="E2" s="49"/>
    </row>
    <row r="3" spans="4:5" ht="12.75" customHeight="1">
      <c r="D3" s="27" t="s">
        <v>46</v>
      </c>
      <c r="E3" s="49"/>
    </row>
    <row r="4" ht="38.25">
      <c r="D4" s="27" t="s">
        <v>49</v>
      </c>
    </row>
    <row r="5" ht="12.75">
      <c r="D5" s="56"/>
    </row>
    <row r="6" ht="12.75">
      <c r="D6" s="1"/>
    </row>
    <row r="7" spans="4:5" ht="12.75">
      <c r="D7" s="2" t="s">
        <v>0</v>
      </c>
      <c r="E7" s="31"/>
    </row>
    <row r="8" spans="4:5" ht="12.75">
      <c r="D8" s="2" t="s">
        <v>1</v>
      </c>
      <c r="E8" s="57"/>
    </row>
    <row r="9" spans="4:10" ht="12.75">
      <c r="D9" s="28" t="s">
        <v>2</v>
      </c>
      <c r="E9" s="58"/>
      <c r="J9" s="55"/>
    </row>
    <row r="10" spans="4:10" ht="12.75">
      <c r="D10" s="52"/>
      <c r="E10" s="53"/>
      <c r="J10" s="55"/>
    </row>
    <row r="11" spans="4:5" ht="13.5" thickBot="1">
      <c r="D11" s="2"/>
      <c r="E11" s="32"/>
    </row>
    <row r="12" spans="2:6" ht="13.5" thickBot="1">
      <c r="B12" s="21" t="s">
        <v>10</v>
      </c>
      <c r="D12" s="3" t="s">
        <v>12</v>
      </c>
      <c r="E12" s="33" t="s">
        <v>7</v>
      </c>
      <c r="F12" s="44" t="s">
        <v>13</v>
      </c>
    </row>
    <row r="13" spans="4:9" ht="5.25" customHeight="1">
      <c r="D13" s="9"/>
      <c r="E13" s="37"/>
      <c r="F13" s="45"/>
      <c r="H13" s="37"/>
      <c r="I13" s="16"/>
    </row>
    <row r="14" spans="2:9" ht="38.25">
      <c r="B14" s="21">
        <v>1</v>
      </c>
      <c r="D14" s="23" t="s">
        <v>38</v>
      </c>
      <c r="E14" s="35"/>
      <c r="F14" s="46">
        <f>IF(E14&gt;0,ROUND(E14/$E$162*100,2),"")</f>
      </c>
      <c r="H14" s="35">
        <v>210000</v>
      </c>
      <c r="I14" s="14">
        <v>80000</v>
      </c>
    </row>
    <row r="15" spans="4:9" ht="12.75">
      <c r="D15" s="10" t="s">
        <v>8</v>
      </c>
      <c r="E15" s="34" t="s">
        <v>3</v>
      </c>
      <c r="F15" s="47"/>
      <c r="H15" s="34" t="s">
        <v>3</v>
      </c>
      <c r="I15" s="13" t="s">
        <v>3</v>
      </c>
    </row>
    <row r="16" spans="4:9" ht="25.5">
      <c r="D16" s="11" t="s">
        <v>15</v>
      </c>
      <c r="E16" s="34"/>
      <c r="F16" s="47"/>
      <c r="H16" s="34"/>
      <c r="I16" s="13"/>
    </row>
    <row r="17" spans="4:9" ht="12.75">
      <c r="D17" s="11" t="s">
        <v>19</v>
      </c>
      <c r="E17" s="34"/>
      <c r="F17" s="47"/>
      <c r="H17" s="34"/>
      <c r="I17" s="13"/>
    </row>
    <row r="18" spans="4:9" ht="12.75">
      <c r="D18" s="76" t="s">
        <v>20</v>
      </c>
      <c r="E18" s="34"/>
      <c r="F18" s="47"/>
      <c r="H18" s="34"/>
      <c r="I18" s="13"/>
    </row>
    <row r="19" spans="4:9" ht="12.75">
      <c r="D19" s="11" t="s">
        <v>47</v>
      </c>
      <c r="E19" s="34"/>
      <c r="F19" s="47"/>
      <c r="H19" s="34"/>
      <c r="I19" s="13"/>
    </row>
    <row r="20" spans="4:9" ht="12.75">
      <c r="D20" s="11" t="s">
        <v>48</v>
      </c>
      <c r="E20" s="34"/>
      <c r="F20" s="47"/>
      <c r="H20" s="34"/>
      <c r="I20" s="13"/>
    </row>
    <row r="21" spans="4:9" ht="25.5">
      <c r="D21" s="11" t="s">
        <v>22</v>
      </c>
      <c r="E21" s="34"/>
      <c r="F21" s="47"/>
      <c r="H21" s="34"/>
      <c r="I21" s="13"/>
    </row>
    <row r="22" spans="4:9" ht="12.75">
      <c r="D22" s="11" t="s">
        <v>23</v>
      </c>
      <c r="E22" s="34"/>
      <c r="F22" s="47"/>
      <c r="H22" s="34"/>
      <c r="I22" s="13"/>
    </row>
    <row r="23" spans="4:9" ht="12.75">
      <c r="D23" s="11" t="s">
        <v>21</v>
      </c>
      <c r="E23" s="34"/>
      <c r="F23" s="47"/>
      <c r="H23" s="34"/>
      <c r="I23" s="13"/>
    </row>
    <row r="24" spans="4:9" ht="12.75">
      <c r="D24" s="77"/>
      <c r="E24" s="34"/>
      <c r="F24" s="47"/>
      <c r="H24" s="34"/>
      <c r="I24" s="13"/>
    </row>
    <row r="25" spans="4:9" ht="12.75">
      <c r="D25" s="11"/>
      <c r="E25" s="34"/>
      <c r="F25" s="47"/>
      <c r="H25" s="34"/>
      <c r="I25" s="13"/>
    </row>
    <row r="26" spans="4:9" ht="12.75">
      <c r="D26" s="62" t="s">
        <v>24</v>
      </c>
      <c r="E26" s="34"/>
      <c r="F26" s="47"/>
      <c r="H26" s="34"/>
      <c r="I26" s="13"/>
    </row>
    <row r="27" spans="4:9" ht="12.75">
      <c r="D27" s="62"/>
      <c r="E27" s="34"/>
      <c r="F27" s="47"/>
      <c r="H27" s="34"/>
      <c r="I27" s="13"/>
    </row>
    <row r="28" spans="4:9" ht="12.75">
      <c r="D28" s="62" t="s">
        <v>25</v>
      </c>
      <c r="E28" s="34"/>
      <c r="F28" s="47"/>
      <c r="H28" s="34"/>
      <c r="I28" s="13"/>
    </row>
    <row r="29" spans="4:9" ht="12.75">
      <c r="D29" s="62"/>
      <c r="E29" s="34"/>
      <c r="F29" s="47"/>
      <c r="H29" s="34"/>
      <c r="I29" s="13"/>
    </row>
    <row r="30" spans="4:9" ht="12.75">
      <c r="D30" s="5" t="s">
        <v>26</v>
      </c>
      <c r="E30" s="34"/>
      <c r="F30" s="47"/>
      <c r="H30" s="34"/>
      <c r="I30" s="13"/>
    </row>
    <row r="31" spans="4:9" ht="12.75">
      <c r="D31" s="5"/>
      <c r="E31" s="34"/>
      <c r="F31" s="47"/>
      <c r="H31" s="34"/>
      <c r="I31" s="13"/>
    </row>
    <row r="32" spans="4:9" ht="12.75">
      <c r="D32" s="5" t="s">
        <v>27</v>
      </c>
      <c r="E32" s="34"/>
      <c r="F32" s="47"/>
      <c r="H32" s="34"/>
      <c r="I32" s="13"/>
    </row>
    <row r="33" spans="4:9" ht="12.75">
      <c r="D33" s="63" t="s">
        <v>28</v>
      </c>
      <c r="E33" s="34"/>
      <c r="F33" s="47"/>
      <c r="H33" s="34"/>
      <c r="I33" s="13"/>
    </row>
    <row r="34" spans="4:9" ht="25.5">
      <c r="D34" s="5" t="s">
        <v>29</v>
      </c>
      <c r="E34" s="34"/>
      <c r="F34" s="47"/>
      <c r="H34" s="34"/>
      <c r="I34" s="13"/>
    </row>
    <row r="35" spans="4:9" ht="13.5" thickBot="1">
      <c r="D35" s="5"/>
      <c r="E35" s="34"/>
      <c r="F35" s="47"/>
      <c r="H35" s="34"/>
      <c r="I35" s="13"/>
    </row>
    <row r="36" spans="4:9" ht="12.75">
      <c r="D36" s="9"/>
      <c r="E36" s="60"/>
      <c r="F36" s="80"/>
      <c r="H36" s="36"/>
      <c r="I36" s="15"/>
    </row>
    <row r="37" spans="2:9" ht="12.75">
      <c r="B37" s="21">
        <v>2</v>
      </c>
      <c r="D37" s="4" t="s">
        <v>43</v>
      </c>
      <c r="E37" s="59"/>
      <c r="F37" s="46">
        <f>IF(E37&gt;0,ROUND(E37/$E$162*100,2),"")</f>
      </c>
      <c r="H37" s="36"/>
      <c r="I37" s="15"/>
    </row>
    <row r="38" spans="4:9" ht="12.75" customHeight="1">
      <c r="D38" s="4"/>
      <c r="E38" s="71" t="s">
        <v>3</v>
      </c>
      <c r="F38" s="78"/>
      <c r="H38" s="36"/>
      <c r="I38" s="15"/>
    </row>
    <row r="39" spans="4:9" ht="12.75">
      <c r="D39" s="4"/>
      <c r="E39" s="75"/>
      <c r="F39" s="78"/>
      <c r="H39" s="36"/>
      <c r="I39" s="15"/>
    </row>
    <row r="40" spans="4:9" ht="12.75">
      <c r="D40" s="25" t="s">
        <v>24</v>
      </c>
      <c r="E40" s="75"/>
      <c r="F40" s="78"/>
      <c r="H40" s="36"/>
      <c r="I40" s="15"/>
    </row>
    <row r="41" spans="4:9" ht="12.75">
      <c r="D41" s="66"/>
      <c r="E41" s="74"/>
      <c r="F41" s="78"/>
      <c r="H41" s="36"/>
      <c r="I41" s="15"/>
    </row>
    <row r="42" spans="4:9" ht="12.75">
      <c r="D42" s="25" t="s">
        <v>25</v>
      </c>
      <c r="E42" s="74"/>
      <c r="F42" s="78"/>
      <c r="H42" s="36"/>
      <c r="I42" s="15"/>
    </row>
    <row r="43" spans="4:9" ht="12.75">
      <c r="D43" s="5" t="s">
        <v>26</v>
      </c>
      <c r="E43" s="74"/>
      <c r="F43" s="78"/>
      <c r="H43" s="36"/>
      <c r="I43" s="15"/>
    </row>
    <row r="44" spans="4:9" ht="12.75">
      <c r="D44" s="67"/>
      <c r="E44" s="74"/>
      <c r="F44" s="78"/>
      <c r="H44" s="36"/>
      <c r="I44" s="15"/>
    </row>
    <row r="45" spans="4:9" ht="12.75">
      <c r="D45" s="25" t="s">
        <v>27</v>
      </c>
      <c r="E45" s="74"/>
      <c r="F45" s="78"/>
      <c r="H45" s="36"/>
      <c r="I45" s="15"/>
    </row>
    <row r="46" spans="4:9" ht="22.5">
      <c r="D46" s="68" t="s">
        <v>30</v>
      </c>
      <c r="E46" s="74"/>
      <c r="F46" s="78"/>
      <c r="H46" s="36"/>
      <c r="I46" s="15"/>
    </row>
    <row r="47" spans="4:9" ht="25.5">
      <c r="D47" s="5" t="s">
        <v>29</v>
      </c>
      <c r="E47" s="74"/>
      <c r="F47" s="78"/>
      <c r="H47" s="36"/>
      <c r="I47" s="15"/>
    </row>
    <row r="48" spans="4:9" ht="13.5" thickBot="1">
      <c r="D48" s="4"/>
      <c r="E48" s="74"/>
      <c r="F48" s="79"/>
      <c r="H48" s="36"/>
      <c r="I48" s="15"/>
    </row>
    <row r="49" spans="4:9" ht="12.75">
      <c r="D49" s="9"/>
      <c r="E49" s="60"/>
      <c r="F49" s="45"/>
      <c r="H49" s="36"/>
      <c r="I49" s="15"/>
    </row>
    <row r="50" spans="2:9" ht="12.75">
      <c r="B50" s="21">
        <v>3</v>
      </c>
      <c r="D50" s="26" t="s">
        <v>42</v>
      </c>
      <c r="E50" s="59"/>
      <c r="F50" s="46">
        <f>IF(E50&gt;0,ROUND(E50/$E$162*100,2),"")</f>
      </c>
      <c r="H50" s="36"/>
      <c r="I50" s="15"/>
    </row>
    <row r="51" spans="4:9" ht="12.75" customHeight="1">
      <c r="D51" s="4"/>
      <c r="E51" s="64" t="s">
        <v>3</v>
      </c>
      <c r="F51" s="78"/>
      <c r="H51" s="36"/>
      <c r="I51" s="15"/>
    </row>
    <row r="52" spans="4:9" ht="12.75">
      <c r="D52" s="4"/>
      <c r="E52" s="75"/>
      <c r="F52" s="78"/>
      <c r="H52" s="36"/>
      <c r="I52" s="15"/>
    </row>
    <row r="53" spans="4:9" ht="12.75">
      <c r="D53" s="25" t="s">
        <v>24</v>
      </c>
      <c r="E53" s="74"/>
      <c r="F53" s="78"/>
      <c r="H53" s="36"/>
      <c r="I53" s="15"/>
    </row>
    <row r="54" spans="4:9" ht="12.75">
      <c r="D54" s="66"/>
      <c r="E54" s="74"/>
      <c r="F54" s="78"/>
      <c r="H54" s="36"/>
      <c r="I54" s="15"/>
    </row>
    <row r="55" spans="4:9" ht="12.75">
      <c r="D55" s="25" t="s">
        <v>25</v>
      </c>
      <c r="E55" s="74"/>
      <c r="F55" s="78"/>
      <c r="H55" s="36"/>
      <c r="I55" s="15"/>
    </row>
    <row r="56" spans="4:9" ht="12.75">
      <c r="D56" s="5" t="s">
        <v>26</v>
      </c>
      <c r="E56" s="74"/>
      <c r="F56" s="78"/>
      <c r="H56" s="36"/>
      <c r="I56" s="15"/>
    </row>
    <row r="57" spans="4:9" ht="12.75">
      <c r="D57" s="67"/>
      <c r="E57" s="74"/>
      <c r="F57" s="78"/>
      <c r="H57" s="36"/>
      <c r="I57" s="15"/>
    </row>
    <row r="58" spans="4:9" ht="12.75">
      <c r="D58" s="25" t="s">
        <v>27</v>
      </c>
      <c r="E58" s="74"/>
      <c r="F58" s="78"/>
      <c r="H58" s="36"/>
      <c r="I58" s="15"/>
    </row>
    <row r="59" spans="4:9" ht="12.75">
      <c r="D59" s="63" t="s">
        <v>28</v>
      </c>
      <c r="E59" s="74"/>
      <c r="F59" s="78"/>
      <c r="H59" s="36"/>
      <c r="I59" s="15"/>
    </row>
    <row r="60" spans="4:9" ht="25.5">
      <c r="D60" s="5" t="s">
        <v>29</v>
      </c>
      <c r="E60" s="74"/>
      <c r="F60" s="78"/>
      <c r="H60" s="36"/>
      <c r="I60" s="15"/>
    </row>
    <row r="61" spans="4:9" ht="13.5" thickBot="1">
      <c r="D61" s="4"/>
      <c r="E61" s="74"/>
      <c r="F61" s="78"/>
      <c r="H61" s="36"/>
      <c r="I61" s="15"/>
    </row>
    <row r="62" spans="4:9" ht="12.75">
      <c r="D62" s="51"/>
      <c r="E62" s="37"/>
      <c r="F62" s="45"/>
      <c r="H62" s="34"/>
      <c r="I62" s="13"/>
    </row>
    <row r="63" spans="2:9" ht="12.75">
      <c r="B63" s="50">
        <v>4</v>
      </c>
      <c r="D63" s="4" t="s">
        <v>16</v>
      </c>
      <c r="E63" s="35"/>
      <c r="F63" s="46">
        <f>IF(E63&gt;0,ROUND(E63/$E$162*100,2),"")</f>
      </c>
      <c r="H63" s="34"/>
      <c r="I63" s="13"/>
    </row>
    <row r="64" spans="2:9" ht="12.75" customHeight="1">
      <c r="B64" s="50"/>
      <c r="D64" s="4"/>
      <c r="E64" s="64" t="s">
        <v>3</v>
      </c>
      <c r="F64" s="78"/>
      <c r="H64" s="34"/>
      <c r="I64" s="13"/>
    </row>
    <row r="65" spans="2:9" ht="12.75">
      <c r="B65" s="50"/>
      <c r="D65" s="4"/>
      <c r="E65" s="71"/>
      <c r="F65" s="78"/>
      <c r="H65" s="34"/>
      <c r="I65" s="13"/>
    </row>
    <row r="66" spans="2:9" ht="12.75">
      <c r="B66" s="50"/>
      <c r="D66" s="62" t="s">
        <v>24</v>
      </c>
      <c r="E66" s="72"/>
      <c r="F66" s="78"/>
      <c r="H66" s="34"/>
      <c r="I66" s="13"/>
    </row>
    <row r="67" spans="2:9" ht="12.75">
      <c r="B67" s="50"/>
      <c r="D67" s="62"/>
      <c r="E67" s="72"/>
      <c r="F67" s="78"/>
      <c r="H67" s="34"/>
      <c r="I67" s="13"/>
    </row>
    <row r="68" spans="2:9" ht="12.75">
      <c r="B68" s="50"/>
      <c r="D68" s="62" t="s">
        <v>25</v>
      </c>
      <c r="E68" s="72"/>
      <c r="F68" s="78"/>
      <c r="H68" s="34"/>
      <c r="I68" s="13"/>
    </row>
    <row r="69" spans="2:9" ht="24">
      <c r="B69" s="50"/>
      <c r="D69" s="4" t="s">
        <v>35</v>
      </c>
      <c r="E69" s="72"/>
      <c r="F69" s="78"/>
      <c r="H69" s="34"/>
      <c r="I69" s="13"/>
    </row>
    <row r="70" spans="2:9" ht="12.75">
      <c r="B70" s="50"/>
      <c r="D70" s="5"/>
      <c r="E70" s="72"/>
      <c r="F70" s="78"/>
      <c r="H70" s="34"/>
      <c r="I70" s="13"/>
    </row>
    <row r="71" spans="2:9" ht="12.75">
      <c r="B71" s="50"/>
      <c r="D71" s="4"/>
      <c r="E71" s="72"/>
      <c r="F71" s="78"/>
      <c r="H71" s="34"/>
      <c r="I71" s="13"/>
    </row>
    <row r="72" spans="2:9" ht="12.75">
      <c r="B72" s="50"/>
      <c r="D72" s="5" t="s">
        <v>36</v>
      </c>
      <c r="E72" s="72"/>
      <c r="F72" s="78"/>
      <c r="H72" s="34"/>
      <c r="I72" s="13"/>
    </row>
    <row r="73" spans="2:9" ht="12.75">
      <c r="B73" s="50"/>
      <c r="D73" s="5" t="s">
        <v>37</v>
      </c>
      <c r="E73" s="72"/>
      <c r="F73" s="78"/>
      <c r="H73" s="34"/>
      <c r="I73" s="13"/>
    </row>
    <row r="74" spans="2:9" ht="25.5">
      <c r="B74" s="50"/>
      <c r="D74" s="5" t="s">
        <v>29</v>
      </c>
      <c r="E74" s="72"/>
      <c r="F74" s="78"/>
      <c r="H74" s="34"/>
      <c r="I74" s="13"/>
    </row>
    <row r="75" spans="2:9" ht="13.5" thickBot="1">
      <c r="B75" s="50"/>
      <c r="D75" s="4"/>
      <c r="E75" s="72"/>
      <c r="F75" s="78"/>
      <c r="H75" s="34"/>
      <c r="I75" s="13"/>
    </row>
    <row r="76" spans="4:9" ht="12.75">
      <c r="D76" s="51"/>
      <c r="E76" s="37"/>
      <c r="F76" s="45"/>
      <c r="H76" s="34"/>
      <c r="I76" s="13"/>
    </row>
    <row r="77" spans="2:9" ht="12.75">
      <c r="B77" s="21">
        <v>5</v>
      </c>
      <c r="D77" s="4" t="s">
        <v>41</v>
      </c>
      <c r="E77" s="65"/>
      <c r="F77" s="46">
        <f>IF(E77&gt;0,ROUND(E77/$E$162*100,2),"")</f>
      </c>
      <c r="H77" s="34"/>
      <c r="I77" s="13"/>
    </row>
    <row r="78" spans="4:9" ht="12.75" customHeight="1">
      <c r="D78" s="4"/>
      <c r="E78" s="64" t="s">
        <v>3</v>
      </c>
      <c r="F78" s="78"/>
      <c r="H78" s="34"/>
      <c r="I78" s="13"/>
    </row>
    <row r="79" spans="4:9" ht="12.75">
      <c r="D79" s="4"/>
      <c r="E79" s="71"/>
      <c r="F79" s="78"/>
      <c r="H79" s="34"/>
      <c r="I79" s="13"/>
    </row>
    <row r="80" spans="4:9" ht="12.75">
      <c r="D80" s="25" t="s">
        <v>24</v>
      </c>
      <c r="E80" s="71"/>
      <c r="F80" s="78"/>
      <c r="H80" s="34"/>
      <c r="I80" s="13"/>
    </row>
    <row r="81" spans="4:9" ht="12.75">
      <c r="D81" s="66"/>
      <c r="E81" s="72"/>
      <c r="F81" s="78"/>
      <c r="H81" s="34"/>
      <c r="I81" s="13"/>
    </row>
    <row r="82" spans="4:9" ht="12.75">
      <c r="D82" s="25" t="s">
        <v>25</v>
      </c>
      <c r="E82" s="72"/>
      <c r="F82" s="78"/>
      <c r="H82" s="34"/>
      <c r="I82" s="13"/>
    </row>
    <row r="83" spans="4:9" ht="12.75">
      <c r="D83" s="5" t="s">
        <v>26</v>
      </c>
      <c r="E83" s="72"/>
      <c r="F83" s="78"/>
      <c r="H83" s="34"/>
      <c r="I83" s="13"/>
    </row>
    <row r="84" spans="4:9" ht="12.75">
      <c r="D84" s="67"/>
      <c r="E84" s="72"/>
      <c r="F84" s="78"/>
      <c r="H84" s="34"/>
      <c r="I84" s="13"/>
    </row>
    <row r="85" spans="4:9" ht="12.75">
      <c r="D85" s="25" t="s">
        <v>27</v>
      </c>
      <c r="E85" s="72"/>
      <c r="F85" s="78"/>
      <c r="H85" s="34"/>
      <c r="I85" s="13"/>
    </row>
    <row r="86" spans="4:9" ht="12.75">
      <c r="D86" s="63" t="s">
        <v>31</v>
      </c>
      <c r="E86" s="72"/>
      <c r="F86" s="78"/>
      <c r="H86" s="34"/>
      <c r="I86" s="13"/>
    </row>
    <row r="87" spans="4:9" ht="25.5">
      <c r="D87" s="5" t="s">
        <v>29</v>
      </c>
      <c r="E87" s="72"/>
      <c r="F87" s="78"/>
      <c r="H87" s="34"/>
      <c r="I87" s="13"/>
    </row>
    <row r="88" spans="4:9" ht="12.75" customHeight="1" thickBot="1">
      <c r="D88" s="5"/>
      <c r="E88" s="34"/>
      <c r="F88" s="47"/>
      <c r="H88" s="34"/>
      <c r="I88" s="13"/>
    </row>
    <row r="89" spans="4:9" ht="12.75" customHeight="1">
      <c r="D89" s="51"/>
      <c r="E89" s="37"/>
      <c r="F89" s="45"/>
      <c r="H89" s="34"/>
      <c r="I89" s="13"/>
    </row>
    <row r="90" spans="2:9" ht="12.75" customHeight="1">
      <c r="B90" s="21">
        <v>6</v>
      </c>
      <c r="D90" s="26" t="s">
        <v>39</v>
      </c>
      <c r="E90" s="35"/>
      <c r="F90" s="46">
        <f>IF(E90&gt;0,ROUND(E90/$E$162*100,2),"")</f>
      </c>
      <c r="H90" s="34"/>
      <c r="I90" s="13"/>
    </row>
    <row r="91" spans="4:9" ht="12.75" customHeight="1">
      <c r="D91" s="69"/>
      <c r="E91" s="64" t="s">
        <v>3</v>
      </c>
      <c r="F91" s="78"/>
      <c r="H91" s="34"/>
      <c r="I91" s="13"/>
    </row>
    <row r="92" spans="4:9" ht="12.75" customHeight="1">
      <c r="D92" s="4"/>
      <c r="E92" s="71"/>
      <c r="F92" s="78"/>
      <c r="H92" s="34"/>
      <c r="I92" s="13"/>
    </row>
    <row r="93" spans="4:9" ht="12.75" customHeight="1">
      <c r="D93" s="25" t="s">
        <v>24</v>
      </c>
      <c r="E93" s="72"/>
      <c r="F93" s="78"/>
      <c r="H93" s="34"/>
      <c r="I93" s="13"/>
    </row>
    <row r="94" spans="4:9" ht="12.75" customHeight="1">
      <c r="D94" s="66"/>
      <c r="E94" s="72"/>
      <c r="F94" s="78"/>
      <c r="H94" s="34"/>
      <c r="I94" s="13"/>
    </row>
    <row r="95" spans="4:9" ht="12.75" customHeight="1">
      <c r="D95" s="25" t="s">
        <v>25</v>
      </c>
      <c r="E95" s="72"/>
      <c r="F95" s="78"/>
      <c r="H95" s="34"/>
      <c r="I95" s="13"/>
    </row>
    <row r="96" spans="4:9" ht="12.75" customHeight="1">
      <c r="D96" s="5" t="s">
        <v>36</v>
      </c>
      <c r="E96" s="72"/>
      <c r="F96" s="78"/>
      <c r="H96" s="34"/>
      <c r="I96" s="13"/>
    </row>
    <row r="97" spans="4:9" ht="12.75" customHeight="1">
      <c r="D97" s="67"/>
      <c r="E97" s="72"/>
      <c r="F97" s="78"/>
      <c r="H97" s="34"/>
      <c r="I97" s="13"/>
    </row>
    <row r="98" spans="4:9" ht="12.75" customHeight="1">
      <c r="D98" s="25" t="s">
        <v>25</v>
      </c>
      <c r="E98" s="72"/>
      <c r="F98" s="78"/>
      <c r="H98" s="34"/>
      <c r="I98" s="13"/>
    </row>
    <row r="99" spans="4:9" ht="12.75" customHeight="1">
      <c r="D99" s="63"/>
      <c r="E99" s="72"/>
      <c r="F99" s="78"/>
      <c r="H99" s="34"/>
      <c r="I99" s="13"/>
    </row>
    <row r="100" spans="4:9" ht="25.5">
      <c r="D100" s="5" t="s">
        <v>29</v>
      </c>
      <c r="E100" s="72"/>
      <c r="F100" s="78"/>
      <c r="H100" s="34"/>
      <c r="I100" s="13"/>
    </row>
    <row r="101" spans="4:9" ht="13.5" thickBot="1">
      <c r="D101" s="4"/>
      <c r="E101" s="72"/>
      <c r="F101" s="78"/>
      <c r="H101" s="34"/>
      <c r="I101" s="13"/>
    </row>
    <row r="102" spans="4:9" ht="12.75">
      <c r="D102" s="51"/>
      <c r="E102" s="37"/>
      <c r="F102" s="45"/>
      <c r="H102" s="34"/>
      <c r="I102" s="13"/>
    </row>
    <row r="103" spans="2:9" ht="12.75">
      <c r="B103" s="21">
        <v>7</v>
      </c>
      <c r="D103" s="26" t="s">
        <v>40</v>
      </c>
      <c r="E103" s="35"/>
      <c r="F103" s="46">
        <f>IF(E103&gt;0,ROUND(E103/$E$162*100,2),"")</f>
      </c>
      <c r="H103" s="34"/>
      <c r="I103" s="13"/>
    </row>
    <row r="104" spans="4:9" ht="12.75" customHeight="1">
      <c r="D104" s="69"/>
      <c r="E104" s="64" t="s">
        <v>3</v>
      </c>
      <c r="F104" s="78"/>
      <c r="H104" s="34"/>
      <c r="I104" s="13"/>
    </row>
    <row r="105" spans="4:9" ht="12.75">
      <c r="D105" s="69"/>
      <c r="E105" s="64"/>
      <c r="F105" s="78"/>
      <c r="H105" s="34"/>
      <c r="I105" s="13"/>
    </row>
    <row r="106" spans="4:9" ht="12.75">
      <c r="D106" s="25" t="s">
        <v>24</v>
      </c>
      <c r="E106" s="71"/>
      <c r="F106" s="78"/>
      <c r="H106" s="34"/>
      <c r="I106" s="13"/>
    </row>
    <row r="107" spans="4:9" ht="12.75">
      <c r="D107" s="66"/>
      <c r="E107" s="71"/>
      <c r="F107" s="78"/>
      <c r="H107" s="34"/>
      <c r="I107" s="13"/>
    </row>
    <row r="108" spans="4:9" ht="12.75">
      <c r="D108" s="25" t="s">
        <v>25</v>
      </c>
      <c r="E108" s="72"/>
      <c r="F108" s="78"/>
      <c r="H108" s="34"/>
      <c r="I108" s="13"/>
    </row>
    <row r="109" spans="4:9" ht="12.75">
      <c r="D109" s="5" t="s">
        <v>36</v>
      </c>
      <c r="E109" s="72"/>
      <c r="F109" s="78"/>
      <c r="H109" s="34"/>
      <c r="I109" s="13"/>
    </row>
    <row r="110" spans="4:9" ht="12.75">
      <c r="D110" s="67"/>
      <c r="E110" s="72"/>
      <c r="F110" s="78"/>
      <c r="H110" s="34"/>
      <c r="I110" s="13"/>
    </row>
    <row r="111" spans="4:9" ht="12.75">
      <c r="D111" s="25" t="s">
        <v>25</v>
      </c>
      <c r="E111" s="72"/>
      <c r="F111" s="78"/>
      <c r="H111" s="34"/>
      <c r="I111" s="13"/>
    </row>
    <row r="112" spans="4:9" ht="12.75">
      <c r="D112" s="63"/>
      <c r="E112" s="72"/>
      <c r="F112" s="78"/>
      <c r="H112" s="34"/>
      <c r="I112" s="13"/>
    </row>
    <row r="113" spans="4:9" ht="25.5">
      <c r="D113" s="5" t="s">
        <v>29</v>
      </c>
      <c r="E113" s="72"/>
      <c r="F113" s="78"/>
      <c r="H113" s="34"/>
      <c r="I113" s="13"/>
    </row>
    <row r="114" spans="4:9" ht="13.5" thickBot="1">
      <c r="D114" s="70"/>
      <c r="E114" s="73"/>
      <c r="F114" s="79"/>
      <c r="H114" s="34"/>
      <c r="I114" s="13"/>
    </row>
    <row r="115" spans="4:9" ht="12.75">
      <c r="D115" s="61"/>
      <c r="E115" s="37"/>
      <c r="F115" s="45"/>
      <c r="H115" s="34"/>
      <c r="I115" s="13"/>
    </row>
    <row r="116" spans="2:9" ht="12.75">
      <c r="B116" s="21">
        <v>8</v>
      </c>
      <c r="D116" s="26" t="s">
        <v>18</v>
      </c>
      <c r="E116" s="35"/>
      <c r="F116" s="46">
        <f>IF(E116&gt;0,ROUND(E116/$E$162*100,2),"")</f>
      </c>
      <c r="H116" s="34"/>
      <c r="I116" s="13"/>
    </row>
    <row r="117" spans="4:9" ht="12.75" customHeight="1">
      <c r="D117" s="69"/>
      <c r="E117" s="71" t="s">
        <v>3</v>
      </c>
      <c r="F117" s="78"/>
      <c r="H117" s="34"/>
      <c r="I117" s="13"/>
    </row>
    <row r="118" spans="4:9" ht="12.75">
      <c r="D118" s="4"/>
      <c r="E118" s="71"/>
      <c r="F118" s="78"/>
      <c r="H118" s="34"/>
      <c r="I118" s="13"/>
    </row>
    <row r="119" spans="4:9" ht="12.75">
      <c r="D119" s="25" t="s">
        <v>24</v>
      </c>
      <c r="E119" s="72"/>
      <c r="F119" s="78"/>
      <c r="H119" s="34"/>
      <c r="I119" s="13"/>
    </row>
    <row r="120" spans="4:9" ht="12.75">
      <c r="D120" s="66"/>
      <c r="E120" s="72"/>
      <c r="F120" s="78"/>
      <c r="H120" s="34"/>
      <c r="I120" s="13"/>
    </row>
    <row r="121" spans="4:9" ht="12.75">
      <c r="D121" s="25" t="s">
        <v>25</v>
      </c>
      <c r="E121" s="72"/>
      <c r="F121" s="78"/>
      <c r="H121" s="34"/>
      <c r="I121" s="13"/>
    </row>
    <row r="122" spans="4:9" ht="12.75">
      <c r="D122" s="5" t="s">
        <v>36</v>
      </c>
      <c r="E122" s="72"/>
      <c r="F122" s="78"/>
      <c r="H122" s="34"/>
      <c r="I122" s="13"/>
    </row>
    <row r="123" spans="4:9" ht="12.75">
      <c r="D123" s="67"/>
      <c r="E123" s="72"/>
      <c r="F123" s="78"/>
      <c r="H123" s="34"/>
      <c r="I123" s="13"/>
    </row>
    <row r="124" spans="4:9" ht="12.75">
      <c r="D124" s="25" t="s">
        <v>25</v>
      </c>
      <c r="E124" s="72"/>
      <c r="F124" s="78"/>
      <c r="H124" s="34"/>
      <c r="I124" s="13"/>
    </row>
    <row r="125" spans="4:9" ht="12.75">
      <c r="D125" s="63"/>
      <c r="E125" s="72"/>
      <c r="F125" s="78"/>
      <c r="H125" s="34"/>
      <c r="I125" s="13"/>
    </row>
    <row r="126" spans="4:9" ht="25.5">
      <c r="D126" s="5" t="s">
        <v>29</v>
      </c>
      <c r="E126" s="72"/>
      <c r="F126" s="78"/>
      <c r="H126" s="34"/>
      <c r="I126" s="13"/>
    </row>
    <row r="127" spans="4:9" ht="13.5" thickBot="1">
      <c r="D127" s="4"/>
      <c r="E127" s="72"/>
      <c r="F127" s="78"/>
      <c r="H127" s="34"/>
      <c r="I127" s="13"/>
    </row>
    <row r="128" spans="4:9" ht="12.75">
      <c r="D128" s="61"/>
      <c r="E128" s="37"/>
      <c r="F128" s="45"/>
      <c r="H128" s="34"/>
      <c r="I128" s="13"/>
    </row>
    <row r="129" spans="2:9" ht="25.5">
      <c r="B129" s="21">
        <v>9</v>
      </c>
      <c r="D129" s="26" t="s">
        <v>44</v>
      </c>
      <c r="E129" s="65"/>
      <c r="F129" s="46">
        <f>IF(E129&gt;0,ROUND(E129/$E$162*100,2),"")</f>
      </c>
      <c r="H129" s="34"/>
      <c r="I129" s="13"/>
    </row>
    <row r="130" spans="4:9" ht="12.75" customHeight="1">
      <c r="D130" s="4"/>
      <c r="E130" s="64" t="s">
        <v>3</v>
      </c>
      <c r="F130" s="78"/>
      <c r="H130" s="34"/>
      <c r="I130" s="13"/>
    </row>
    <row r="131" spans="4:9" ht="12.75">
      <c r="D131" s="4"/>
      <c r="E131" s="71"/>
      <c r="F131" s="78"/>
      <c r="H131" s="34"/>
      <c r="I131" s="13"/>
    </row>
    <row r="132" spans="4:9" ht="12.75">
      <c r="D132" s="25" t="s">
        <v>24</v>
      </c>
      <c r="E132" s="71"/>
      <c r="F132" s="78"/>
      <c r="H132" s="34"/>
      <c r="I132" s="13"/>
    </row>
    <row r="133" spans="4:9" ht="12.75">
      <c r="D133" s="66"/>
      <c r="E133" s="71"/>
      <c r="F133" s="78"/>
      <c r="H133" s="34"/>
      <c r="I133" s="13"/>
    </row>
    <row r="134" spans="4:9" ht="12.75">
      <c r="D134" s="25" t="s">
        <v>25</v>
      </c>
      <c r="E134" s="71"/>
      <c r="F134" s="78"/>
      <c r="H134" s="34"/>
      <c r="I134" s="13"/>
    </row>
    <row r="135" spans="4:9" ht="12.75">
      <c r="D135" s="5" t="s">
        <v>26</v>
      </c>
      <c r="E135" s="72"/>
      <c r="F135" s="78"/>
      <c r="H135" s="34"/>
      <c r="I135" s="13"/>
    </row>
    <row r="136" spans="4:9" ht="12.75">
      <c r="D136" s="67"/>
      <c r="E136" s="72"/>
      <c r="F136" s="78"/>
      <c r="H136" s="34"/>
      <c r="I136" s="13"/>
    </row>
    <row r="137" spans="4:9" ht="12.75">
      <c r="D137" s="25" t="s">
        <v>27</v>
      </c>
      <c r="E137" s="72"/>
      <c r="F137" s="78"/>
      <c r="H137" s="34"/>
      <c r="I137" s="13"/>
    </row>
    <row r="138" spans="4:9" ht="12.75">
      <c r="D138" s="63" t="s">
        <v>31</v>
      </c>
      <c r="E138" s="72"/>
      <c r="F138" s="78"/>
      <c r="H138" s="34"/>
      <c r="I138" s="13"/>
    </row>
    <row r="139" spans="4:9" ht="25.5">
      <c r="D139" s="5" t="s">
        <v>29</v>
      </c>
      <c r="E139" s="72"/>
      <c r="F139" s="78"/>
      <c r="H139" s="34"/>
      <c r="I139" s="13"/>
    </row>
    <row r="140" spans="4:9" ht="13.5" thickBot="1">
      <c r="D140" s="4"/>
      <c r="E140" s="72"/>
      <c r="F140" s="78"/>
      <c r="H140" s="34"/>
      <c r="I140" s="13"/>
    </row>
    <row r="141" spans="4:9" ht="12.75">
      <c r="D141" s="61"/>
      <c r="E141" s="37"/>
      <c r="F141" s="45"/>
      <c r="H141" s="34"/>
      <c r="I141" s="13"/>
    </row>
    <row r="142" spans="2:9" ht="12.75">
      <c r="B142" s="21">
        <v>10</v>
      </c>
      <c r="D142" s="4" t="s">
        <v>45</v>
      </c>
      <c r="E142" s="65"/>
      <c r="F142" s="46">
        <f>IF(E142&gt;0,ROUND(E142/$E$162*100,2),"")</f>
      </c>
      <c r="H142" s="34"/>
      <c r="I142" s="13"/>
    </row>
    <row r="143" spans="4:9" ht="12.75" customHeight="1">
      <c r="D143" s="4"/>
      <c r="E143" s="71"/>
      <c r="F143" s="78"/>
      <c r="H143" s="34"/>
      <c r="I143" s="13"/>
    </row>
    <row r="144" spans="4:9" ht="12.75">
      <c r="D144" s="4"/>
      <c r="E144" s="71"/>
      <c r="F144" s="78"/>
      <c r="H144" s="34"/>
      <c r="I144" s="13"/>
    </row>
    <row r="145" spans="4:9" ht="12.75">
      <c r="D145" s="25" t="s">
        <v>24</v>
      </c>
      <c r="E145" s="71"/>
      <c r="F145" s="78"/>
      <c r="H145" s="34"/>
      <c r="I145" s="13"/>
    </row>
    <row r="146" spans="4:9" ht="12.75">
      <c r="D146" s="66"/>
      <c r="E146" s="72"/>
      <c r="F146" s="78"/>
      <c r="H146" s="34"/>
      <c r="I146" s="13"/>
    </row>
    <row r="147" spans="4:9" ht="12.75">
      <c r="D147" s="25" t="s">
        <v>25</v>
      </c>
      <c r="E147" s="72"/>
      <c r="F147" s="78"/>
      <c r="H147" s="34"/>
      <c r="I147" s="13"/>
    </row>
    <row r="148" spans="4:9" ht="12.75">
      <c r="D148" s="5" t="s">
        <v>33</v>
      </c>
      <c r="E148" s="72"/>
      <c r="F148" s="78"/>
      <c r="H148" s="34"/>
      <c r="I148" s="13"/>
    </row>
    <row r="149" spans="4:9" ht="12.75">
      <c r="D149" s="67"/>
      <c r="E149" s="72"/>
      <c r="F149" s="78"/>
      <c r="H149" s="34"/>
      <c r="I149" s="13"/>
    </row>
    <row r="150" spans="4:9" ht="12.75">
      <c r="D150" s="25" t="s">
        <v>34</v>
      </c>
      <c r="E150" s="72"/>
      <c r="F150" s="78"/>
      <c r="H150" s="34"/>
      <c r="I150" s="13"/>
    </row>
    <row r="151" spans="4:9" ht="12.75">
      <c r="D151" s="63" t="s">
        <v>32</v>
      </c>
      <c r="E151" s="72"/>
      <c r="F151" s="78"/>
      <c r="H151" s="34"/>
      <c r="I151" s="13"/>
    </row>
    <row r="152" spans="4:9" ht="25.5">
      <c r="D152" s="5" t="s">
        <v>29</v>
      </c>
      <c r="E152" s="72"/>
      <c r="F152" s="78"/>
      <c r="H152" s="34"/>
      <c r="I152" s="13"/>
    </row>
    <row r="153" spans="4:9" ht="13.5" thickBot="1">
      <c r="D153" s="70"/>
      <c r="E153" s="73"/>
      <c r="F153" s="79"/>
      <c r="H153" s="34"/>
      <c r="I153" s="13"/>
    </row>
    <row r="154" spans="4:9" ht="12.75">
      <c r="D154" s="5"/>
      <c r="E154" s="34"/>
      <c r="F154" s="47"/>
      <c r="H154" s="34"/>
      <c r="I154" s="13"/>
    </row>
    <row r="155" spans="2:9" ht="12.75">
      <c r="B155" s="21">
        <v>11</v>
      </c>
      <c r="D155" s="25" t="s">
        <v>17</v>
      </c>
      <c r="E155" s="39">
        <f>IF(D158&gt;0,D156*D158,0)</f>
        <v>0</v>
      </c>
      <c r="F155" s="46">
        <f>IF(E155&gt;0,ROUND(E155/$E$162*100,2),"")</f>
      </c>
      <c r="H155" s="39">
        <f>IF(G158&gt;0,G156*G158,"")</f>
      </c>
      <c r="I155" s="19">
        <f>IF(H158&gt;0,H156*H158,"")</f>
      </c>
    </row>
    <row r="156" spans="4:9" ht="12.75">
      <c r="D156" s="25">
        <v>500</v>
      </c>
      <c r="E156" s="34" t="s">
        <v>11</v>
      </c>
      <c r="F156" s="47"/>
      <c r="H156" s="34" t="s">
        <v>11</v>
      </c>
      <c r="I156" s="13" t="s">
        <v>11</v>
      </c>
    </row>
    <row r="157" spans="4:9" ht="12.75">
      <c r="D157" s="4" t="s">
        <v>9</v>
      </c>
      <c r="E157" s="34"/>
      <c r="F157" s="47"/>
      <c r="H157" s="34"/>
      <c r="I157" s="13"/>
    </row>
    <row r="158" spans="4:9" ht="12.75">
      <c r="D158" s="12"/>
      <c r="E158" s="34"/>
      <c r="F158" s="47"/>
      <c r="H158" s="34"/>
      <c r="I158" s="13"/>
    </row>
    <row r="159" spans="4:9" ht="12.75">
      <c r="D159" s="26"/>
      <c r="E159" s="34"/>
      <c r="F159" s="47"/>
      <c r="H159" s="34"/>
      <c r="I159" s="13"/>
    </row>
    <row r="160" spans="4:9" ht="13.5" thickBot="1">
      <c r="D160" s="6"/>
      <c r="E160" s="38"/>
      <c r="F160" s="48"/>
      <c r="H160" s="38"/>
      <c r="I160" s="17"/>
    </row>
    <row r="161" spans="4:9" ht="12.75">
      <c r="D161" s="24">
        <f>SUM(E13:E160)</f>
        <v>0</v>
      </c>
      <c r="E161" s="40"/>
      <c r="F161" s="45"/>
      <c r="H161" s="40"/>
      <c r="I161" s="18"/>
    </row>
    <row r="162" spans="4:10" ht="12.75">
      <c r="D162" s="7" t="s">
        <v>4</v>
      </c>
      <c r="E162" s="39">
        <f>SUM(E13:E160)</f>
        <v>0</v>
      </c>
      <c r="F162" s="46">
        <f>IF(E162&gt;0,ROUND(E162/$E$162*100,2),"")</f>
      </c>
      <c r="H162" s="39">
        <f>IF(D161&gt;0,SUM(H13:H160),"")</f>
      </c>
      <c r="I162" s="81">
        <f>IF(D161&gt;0,SUM(I13:I160),"")</f>
      </c>
      <c r="J162" s="82"/>
    </row>
    <row r="163" spans="4:9" ht="13.5" thickBot="1">
      <c r="D163" s="8"/>
      <c r="E163" s="41"/>
      <c r="F163" s="48"/>
      <c r="H163" s="41"/>
      <c r="I163" s="41"/>
    </row>
    <row r="164" spans="4:9" ht="12.75">
      <c r="D164" s="7"/>
      <c r="E164" s="40"/>
      <c r="H164" s="40"/>
      <c r="I164" s="40"/>
    </row>
    <row r="165" spans="4:9" ht="12.75">
      <c r="D165" s="7" t="s">
        <v>5</v>
      </c>
      <c r="E165" s="39">
        <f>0.22*E162</f>
        <v>0</v>
      </c>
      <c r="H165" s="39">
        <f>IF(D161&gt;0,H168-H162,"")</f>
      </c>
      <c r="I165" s="39">
        <f>IF(D161&gt;0,I168-I162,"")</f>
      </c>
    </row>
    <row r="166" spans="4:9" ht="13.5" thickBot="1">
      <c r="D166" s="8"/>
      <c r="E166" s="41"/>
      <c r="H166" s="41"/>
      <c r="I166" s="41"/>
    </row>
    <row r="167" spans="4:9" ht="12.75">
      <c r="D167" s="7"/>
      <c r="E167" s="40"/>
      <c r="H167" s="40"/>
      <c r="I167" s="40"/>
    </row>
    <row r="168" spans="4:9" ht="12.75">
      <c r="D168" s="7" t="s">
        <v>6</v>
      </c>
      <c r="E168" s="39">
        <f>E162+E165</f>
        <v>0</v>
      </c>
      <c r="H168" s="39">
        <f>IF(D161&gt;0,H162*1.2,"")</f>
      </c>
      <c r="I168" s="39">
        <f>IF(D161&gt;0,I162*1.2,"")</f>
      </c>
    </row>
    <row r="169" spans="4:9" ht="13.5" thickBot="1">
      <c r="D169" s="8"/>
      <c r="E169" s="41"/>
      <c r="H169" s="41"/>
      <c r="I169" s="20"/>
    </row>
    <row r="170" ht="6" customHeight="1">
      <c r="D170" s="2"/>
    </row>
    <row r="171" spans="4:5" ht="5.25" customHeight="1">
      <c r="D171" s="2"/>
      <c r="E171" s="42"/>
    </row>
    <row r="172" spans="4:5" ht="12.75">
      <c r="D172" s="2"/>
      <c r="E172" s="42"/>
    </row>
    <row r="173" spans="4:5" ht="12.75">
      <c r="D173" s="29"/>
      <c r="E173" s="42"/>
    </row>
    <row r="174" spans="4:5" ht="4.5" customHeight="1">
      <c r="D174" s="2"/>
      <c r="E174" s="42"/>
    </row>
    <row r="175" spans="1:10" s="43" customFormat="1" ht="12.75">
      <c r="A175"/>
      <c r="B175" s="21"/>
      <c r="C175" s="22"/>
      <c r="D175" s="2"/>
      <c r="E175" s="42"/>
      <c r="G175"/>
      <c r="H175"/>
      <c r="I175"/>
      <c r="J175" s="54"/>
    </row>
    <row r="176" spans="1:10" s="43" customFormat="1" ht="12.75">
      <c r="A176"/>
      <c r="B176" s="21"/>
      <c r="C176" s="22"/>
      <c r="D176" s="2"/>
      <c r="E176" s="42"/>
      <c r="G176"/>
      <c r="H176"/>
      <c r="I176"/>
      <c r="J176" s="54"/>
    </row>
    <row r="177" spans="1:10" s="43" customFormat="1" ht="12.75">
      <c r="A177"/>
      <c r="B177" s="21"/>
      <c r="C177" s="22"/>
      <c r="D177" s="2"/>
      <c r="E177" s="42"/>
      <c r="G177"/>
      <c r="H177"/>
      <c r="I177"/>
      <c r="J177" s="54"/>
    </row>
    <row r="178" spans="1:10" s="43" customFormat="1" ht="3.75" customHeight="1">
      <c r="A178"/>
      <c r="B178" s="21"/>
      <c r="C178" s="22"/>
      <c r="D178" s="2"/>
      <c r="E178" s="42"/>
      <c r="G178"/>
      <c r="H178"/>
      <c r="I178"/>
      <c r="J178" s="54"/>
    </row>
    <row r="179" spans="1:10" s="43" customFormat="1" ht="12.75">
      <c r="A179"/>
      <c r="B179" s="21"/>
      <c r="C179" s="22"/>
      <c r="D179" s="2"/>
      <c r="E179" s="42"/>
      <c r="G179"/>
      <c r="H179"/>
      <c r="I179"/>
      <c r="J179" s="54"/>
    </row>
    <row r="180" spans="1:10" s="43" customFormat="1" ht="12.75">
      <c r="A180"/>
      <c r="B180" s="21"/>
      <c r="C180" s="22"/>
      <c r="D180" s="2"/>
      <c r="E180" s="42"/>
      <c r="G180"/>
      <c r="H180"/>
      <c r="I180"/>
      <c r="J180" s="54"/>
    </row>
  </sheetData>
  <sheetProtection/>
  <printOptions/>
  <pageMargins left="0.7874015748031497" right="0.35433070866141736" top="0.5905511811023623" bottom="0.7480314960629921" header="0" footer="0"/>
  <pageSetup fitToHeight="6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 svetovanje inženiring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Rožen</dc:creator>
  <cp:keywords/>
  <dc:description/>
  <cp:lastModifiedBy>Alja Kralj</cp:lastModifiedBy>
  <cp:lastPrinted>2019-09-25T11:06:58Z</cp:lastPrinted>
  <dcterms:created xsi:type="dcterms:W3CDTF">2007-01-11T12:45:44Z</dcterms:created>
  <dcterms:modified xsi:type="dcterms:W3CDTF">2020-07-14T08:04:23Z</dcterms:modified>
  <cp:category/>
  <cp:version/>
  <cp:contentType/>
  <cp:contentStatus/>
</cp:coreProperties>
</file>